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nsuel" sheetId="1" state="visible" r:id="rId2"/>
    <sheet name="Calcul de la provision PV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<sst xmlns="http://schemas.openxmlformats.org/spreadsheetml/2006/main" count="68" uniqueCount="43">
  <si>
    <t xml:space="preserve">Calcul et encodage d'un salaire - employé – employée avec ou sans réduction ONSS patronal liée à des subsides à l’emploi.</t>
  </si>
  <si>
    <t xml:space="preserve">Fiche de paie</t>
  </si>
  <si>
    <t xml:space="preserve">Encodage du salaire</t>
  </si>
  <si>
    <t xml:space="preserve"> </t>
  </si>
  <si>
    <t xml:space="preserve">Brut (base de calcul)</t>
  </si>
  <si>
    <t xml:space="preserve">Commentaire</t>
  </si>
  <si>
    <t xml:space="preserve">d</t>
  </si>
  <si>
    <t xml:space="preserve">c</t>
  </si>
  <si>
    <t xml:space="preserve">ONSS Travailleur (13,07 % du brut)</t>
  </si>
  <si>
    <t xml:space="preserve">Imposable</t>
  </si>
  <si>
    <t xml:space="preserve">PM</t>
  </si>
  <si>
    <t xml:space="preserve">Brut</t>
  </si>
  <si>
    <t xml:space="preserve">Précompte professionnel</t>
  </si>
  <si>
    <t xml:space="preserve">Cotisations patronales de SS</t>
  </si>
  <si>
    <t xml:space="preserve">Déplacements domicile - lieu de travail</t>
  </si>
  <si>
    <t xml:space="preserve">Déplacements et indemn forfaitaires</t>
  </si>
  <si>
    <t xml:space="preserve">Indemnités forfaitaires</t>
  </si>
  <si>
    <t xml:space="preserve">Cotisation spéciale à la sécurité sociale (ONSS)</t>
  </si>
  <si>
    <t xml:space="preserve">ONSS</t>
  </si>
  <si>
    <t xml:space="preserve">Intervention du travailleur dans les chèques repas</t>
  </si>
  <si>
    <t xml:space="preserve">Travailleur</t>
  </si>
  <si>
    <t xml:space="preserve">Net</t>
  </si>
  <si>
    <t xml:space="preserve">Autres produits d'exploitation</t>
  </si>
  <si>
    <t xml:space="preserve">Réduction ONSS Due à L’APE/ACS</t>
  </si>
  <si>
    <t xml:space="preserve">Coût patronal</t>
  </si>
  <si>
    <t xml:space="preserve">Facture d'achat des chèques repas </t>
  </si>
  <si>
    <t xml:space="preserve">Fournisseur Chèques repas</t>
  </si>
  <si>
    <t xml:space="preserve">ONSS patronale (base à 33 % du brut)</t>
  </si>
  <si>
    <t xml:space="preserve">Frais de gestion (TVAC)</t>
  </si>
  <si>
    <t xml:space="preserve">Si Onss patronal réduit Si SUBSIDE APE/ACS (0,56%)</t>
  </si>
  <si>
    <t xml:space="preserve">Total à payer</t>
  </si>
  <si>
    <t xml:space="preserve">Ainsi, nous avons des charges</t>
  </si>
  <si>
    <t xml:space="preserve">Compte</t>
  </si>
  <si>
    <t xml:space="preserve">Encodage de la facture</t>
  </si>
  <si>
    <t xml:space="preserve">le brut </t>
  </si>
  <si>
    <t xml:space="preserve">ONSS patronale</t>
  </si>
  <si>
    <t xml:space="preserve">Les indemnités forfaitaires et le déplacement DLT</t>
  </si>
  <si>
    <t xml:space="preserve">Service chèques repas TVAC</t>
  </si>
  <si>
    <t xml:space="preserve">Des dettes</t>
  </si>
  <si>
    <t xml:space="preserve">Autres frais de personnel (chèques repas)</t>
  </si>
  <si>
    <t xml:space="preserve">Fournisseur Chèque en blanc</t>
  </si>
  <si>
    <t xml:space="preserve">Pour mémoire</t>
  </si>
  <si>
    <t xml:space="preserve">et… un produit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</si>
</sst>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2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C6D9F1"/>
        <bgColor rgb="FFD9D9D9"/>
      </patternFill>
    </fill>
    <fill>
      <patternFill patternType="solid">
        <fgColor rgb="FF92D050"/>
        <bgColor rgb="FFC4BD97"/>
      </patternFill>
    </fill>
    <fill>
      <patternFill patternType="solid">
        <fgColor rgb="FFF04E4D"/>
        <bgColor rgb="FFFF8080"/>
      </patternFill>
    </fill>
    <fill>
      <patternFill patternType="solid">
        <fgColor rgb="FFC4BD97"/>
        <bgColor rgb="FFD9D9D9"/>
      </patternFill>
    </fill>
    <fill>
      <patternFill patternType="solid">
        <fgColor rgb="FFD9D9D9"/>
        <bgColor rgb="FFC6D9F1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04E4D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RowHeight="15" zeroHeight="false" outlineLevelRow="0" outlineLevelCol="0"/>
  <cols>
    <col collapsed="false" customWidth="true" hidden="false" outlineLevel="0" max="1" min="1" style="0" width="45.74"/>
    <col collapsed="false" customWidth="true" hidden="false" outlineLevel="0" max="2" min="2" style="1" width="9.42"/>
    <col collapsed="false" customWidth="true" hidden="false" outlineLevel="0" max="3" min="3" style="0" width="3.86"/>
    <col collapsed="false" customWidth="true" hidden="false" outlineLevel="0" max="4" min="4" style="0" width="2.04"/>
    <col collapsed="false" customWidth="true" hidden="false" outlineLevel="0" max="5" min="5" style="0" width="6.96"/>
    <col collapsed="false" customWidth="true" hidden="false" outlineLevel="0" max="6" min="6" style="0" width="37.91"/>
    <col collapsed="false" customWidth="true" hidden="false" outlineLevel="0" max="8" min="7" style="0" width="9.42"/>
    <col collapsed="false" customWidth="true" hidden="false" outlineLevel="0" max="1025" min="9" style="0" width="10.6"/>
  </cols>
  <sheetData>
    <row r="1" s="3" customFormat="true" ht="4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8.25" hidden="false" customHeight="true" outlineLevel="0" collapsed="false">
      <c r="B2" s="0"/>
    </row>
    <row r="3" customFormat="false" ht="15.75" hidden="false" customHeight="false" outlineLevel="0" collapsed="false">
      <c r="A3" s="4" t="s">
        <v>1</v>
      </c>
      <c r="B3" s="0"/>
      <c r="E3" s="4" t="s">
        <v>2</v>
      </c>
    </row>
    <row r="4" customFormat="false" ht="15" hidden="false" customHeight="false" outlineLevel="0" collapsed="false">
      <c r="B4" s="0"/>
      <c r="C4" s="5" t="s">
        <v>3</v>
      </c>
    </row>
    <row r="5" customFormat="false" ht="15" hidden="false" customHeight="false" outlineLevel="0" collapsed="false">
      <c r="A5" s="6" t="s">
        <v>4</v>
      </c>
      <c r="B5" s="7" t="n">
        <v>2000</v>
      </c>
      <c r="C5" s="8" t="s">
        <v>3</v>
      </c>
      <c r="E5" s="9" t="s">
        <v>3</v>
      </c>
      <c r="F5" s="10" t="s">
        <v>5</v>
      </c>
      <c r="G5" s="11" t="s">
        <v>6</v>
      </c>
      <c r="H5" s="11" t="s">
        <v>7</v>
      </c>
    </row>
    <row r="6" customFormat="false" ht="15" hidden="false" customHeight="false" outlineLevel="0" collapsed="false">
      <c r="A6" s="12" t="s">
        <v>8</v>
      </c>
      <c r="B6" s="13" t="n">
        <f aca="false">-B5*0.1307</f>
        <v>-261.4</v>
      </c>
      <c r="C6" s="8"/>
      <c r="E6" s="0" t="s">
        <v>3</v>
      </c>
      <c r="F6" s="14"/>
      <c r="G6" s="15"/>
      <c r="H6" s="15"/>
    </row>
    <row r="7" customFormat="false" ht="15" hidden="false" customHeight="false" outlineLevel="0" collapsed="false">
      <c r="A7" s="16" t="s">
        <v>9</v>
      </c>
      <c r="B7" s="17" t="n">
        <f aca="false">SUM(B5:B6)</f>
        <v>1738.6</v>
      </c>
      <c r="C7" s="8" t="s">
        <v>10</v>
      </c>
      <c r="E7" s="18" t="n">
        <v>620200</v>
      </c>
      <c r="F7" s="19" t="s">
        <v>11</v>
      </c>
      <c r="G7" s="20" t="n">
        <v>2000</v>
      </c>
      <c r="H7" s="15"/>
    </row>
    <row r="8" customFormat="false" ht="15" hidden="false" customHeight="false" outlineLevel="0" collapsed="false">
      <c r="A8" s="21" t="s">
        <v>12</v>
      </c>
      <c r="B8" s="22" t="n">
        <v>-500</v>
      </c>
      <c r="C8" s="8" t="s">
        <v>10</v>
      </c>
      <c r="E8" s="23" t="n">
        <v>621000</v>
      </c>
      <c r="F8" s="24" t="s">
        <v>13</v>
      </c>
      <c r="G8" s="25" t="n">
        <v>660</v>
      </c>
      <c r="H8" s="15"/>
    </row>
    <row r="9" customFormat="false" ht="15" hidden="false" customHeight="false" outlineLevel="0" collapsed="false">
      <c r="A9" s="26" t="s">
        <v>14</v>
      </c>
      <c r="B9" s="27" t="n">
        <v>50</v>
      </c>
      <c r="C9" s="8" t="s">
        <v>10</v>
      </c>
      <c r="E9" s="26" t="n">
        <v>623000</v>
      </c>
      <c r="F9" s="28" t="s">
        <v>15</v>
      </c>
      <c r="G9" s="29" t="n">
        <v>150</v>
      </c>
      <c r="H9" s="15"/>
    </row>
    <row r="10" customFormat="false" ht="15" hidden="false" customHeight="false" outlineLevel="0" collapsed="false">
      <c r="A10" s="26" t="s">
        <v>16</v>
      </c>
      <c r="B10" s="27" t="n">
        <v>100</v>
      </c>
      <c r="C10" s="8" t="s">
        <v>10</v>
      </c>
      <c r="E10" s="21" t="n">
        <v>453000</v>
      </c>
      <c r="F10" s="30" t="s">
        <v>12</v>
      </c>
      <c r="G10" s="31"/>
      <c r="H10" s="31" t="n">
        <v>500</v>
      </c>
    </row>
    <row r="11" customFormat="false" ht="15" hidden="false" customHeight="false" outlineLevel="0" collapsed="false">
      <c r="A11" s="23" t="s">
        <v>17</v>
      </c>
      <c r="B11" s="32" t="n">
        <v>-40</v>
      </c>
      <c r="C11" s="8" t="s">
        <v>10</v>
      </c>
      <c r="E11" s="33" t="n">
        <v>454000</v>
      </c>
      <c r="F11" s="25" t="s">
        <v>18</v>
      </c>
      <c r="G11" s="25"/>
      <c r="H11" s="34" t="n">
        <f aca="false">-B6+B18-B11</f>
        <v>961.4</v>
      </c>
      <c r="I11" s="35" t="n">
        <f aca="false">H11-B18+B19</f>
        <v>312.6</v>
      </c>
    </row>
    <row r="12" customFormat="false" ht="15" hidden="false" customHeight="false" outlineLevel="0" collapsed="false">
      <c r="A12" s="36" t="s">
        <v>19</v>
      </c>
      <c r="B12" s="37" t="n">
        <v>-20</v>
      </c>
      <c r="C12" s="5"/>
      <c r="E12" s="38" t="n">
        <v>455000</v>
      </c>
      <c r="F12" s="39" t="s">
        <v>20</v>
      </c>
      <c r="G12" s="40"/>
      <c r="H12" s="41" t="n">
        <v>1329</v>
      </c>
    </row>
    <row r="13" customFormat="false" ht="15" hidden="false" customHeight="false" outlineLevel="0" collapsed="false">
      <c r="A13" s="42" t="s">
        <v>21</v>
      </c>
      <c r="B13" s="43" t="n">
        <f aca="false">SUM(B7:B12)</f>
        <v>1328.6</v>
      </c>
      <c r="E13" s="44" t="n">
        <v>745000</v>
      </c>
      <c r="F13" s="45" t="s">
        <v>22</v>
      </c>
      <c r="G13" s="46"/>
      <c r="H13" s="47" t="n">
        <f aca="false">-B12</f>
        <v>20</v>
      </c>
    </row>
    <row r="14" customFormat="false" ht="13.8" hidden="false" customHeight="false" outlineLevel="0" collapsed="false">
      <c r="B14" s="0"/>
      <c r="E14" s="35" t="n">
        <v>738000</v>
      </c>
      <c r="F14" s="35" t="s">
        <v>23</v>
      </c>
      <c r="G14" s="48" t="s">
        <v>3</v>
      </c>
      <c r="H14" s="35" t="n">
        <f aca="false">G8-B19</f>
        <v>648.8</v>
      </c>
    </row>
    <row r="15" customFormat="false" ht="15.75" hidden="false" customHeight="false" outlineLevel="0" collapsed="false">
      <c r="A15" s="4" t="s">
        <v>24</v>
      </c>
      <c r="B15" s="0"/>
      <c r="E15" s="4" t="s">
        <v>25</v>
      </c>
      <c r="F15" s="4"/>
      <c r="G15" s="16"/>
      <c r="H15" s="16"/>
    </row>
    <row r="16" customFormat="false" ht="15" hidden="false" customHeight="false" outlineLevel="0" collapsed="false">
      <c r="B16" s="0"/>
    </row>
    <row r="17" customFormat="false" ht="13.8" hidden="false" customHeight="false" outlineLevel="0" collapsed="false">
      <c r="A17" s="6" t="s">
        <v>4</v>
      </c>
      <c r="B17" s="49" t="n">
        <v>2000</v>
      </c>
      <c r="E17" s="0" t="s">
        <v>26</v>
      </c>
    </row>
    <row r="18" customFormat="false" ht="13.8" hidden="false" customHeight="false" outlineLevel="0" collapsed="false">
      <c r="A18" s="23" t="s">
        <v>27</v>
      </c>
      <c r="B18" s="50" t="n">
        <f aca="false">+B17*0.33</f>
        <v>660</v>
      </c>
      <c r="E18" s="0" t="s">
        <v>28</v>
      </c>
      <c r="G18" s="51" t="n">
        <v>12</v>
      </c>
    </row>
    <row r="19" customFormat="false" ht="13.8" hidden="false" customHeight="false" outlineLevel="0" collapsed="false">
      <c r="A19" s="52" t="s">
        <v>29</v>
      </c>
      <c r="B19" s="53" t="n">
        <f aca="false">B17*0.56%</f>
        <v>11.2</v>
      </c>
    </row>
    <row r="20" customFormat="false" ht="13.8" hidden="false" customHeight="false" outlineLevel="0" collapsed="false">
      <c r="B20" s="0"/>
      <c r="C20" s="16" t="s">
        <v>3</v>
      </c>
      <c r="D20" s="0" t="s">
        <v>3</v>
      </c>
      <c r="E20" s="0" t="s">
        <v>30</v>
      </c>
      <c r="G20" s="51" t="n">
        <f aca="false">+G18+G19</f>
        <v>12</v>
      </c>
    </row>
    <row r="21" customFormat="false" ht="13.8" hidden="false" customHeight="false" outlineLevel="0" collapsed="false">
      <c r="A21" s="54" t="s">
        <v>31</v>
      </c>
      <c r="B21" s="55" t="s">
        <v>32</v>
      </c>
      <c r="C21" s="16"/>
    </row>
    <row r="22" customFormat="false" ht="15" hidden="false" customHeight="false" outlineLevel="0" collapsed="false">
      <c r="A22" s="54"/>
      <c r="B22" s="1" t="s">
        <v>3</v>
      </c>
      <c r="C22" s="56" t="s">
        <v>3</v>
      </c>
      <c r="D22" s="0" t="s">
        <v>3</v>
      </c>
      <c r="E22" s="4" t="s">
        <v>33</v>
      </c>
      <c r="F22" s="4"/>
      <c r="G22" s="16"/>
      <c r="H22" s="16"/>
    </row>
    <row r="23" customFormat="false" ht="13.8" hidden="false" customHeight="false" outlineLevel="0" collapsed="false">
      <c r="A23" s="18" t="s">
        <v>34</v>
      </c>
      <c r="B23" s="20" t="n">
        <v>620200</v>
      </c>
    </row>
    <row r="24" customFormat="false" ht="13.8" hidden="false" customHeight="false" outlineLevel="0" collapsed="false">
      <c r="A24" s="23" t="s">
        <v>35</v>
      </c>
      <c r="B24" s="25" t="n">
        <v>621000</v>
      </c>
      <c r="E24" s="9" t="s">
        <v>3</v>
      </c>
      <c r="F24" s="11" t="s">
        <v>5</v>
      </c>
      <c r="G24" s="9" t="s">
        <v>6</v>
      </c>
      <c r="H24" s="11" t="s">
        <v>7</v>
      </c>
    </row>
    <row r="25" customFormat="false" ht="13.8" hidden="false" customHeight="false" outlineLevel="0" collapsed="false">
      <c r="A25" s="26" t="s">
        <v>36</v>
      </c>
      <c r="B25" s="29" t="n">
        <v>623000</v>
      </c>
      <c r="F25" s="15"/>
      <c r="G25" s="57"/>
      <c r="H25" s="15"/>
    </row>
    <row r="26" customFormat="false" ht="13.8" hidden="false" customHeight="false" outlineLevel="0" collapsed="false">
      <c r="B26" s="0"/>
      <c r="E26" s="0" t="n">
        <v>610000</v>
      </c>
      <c r="F26" s="15" t="s">
        <v>37</v>
      </c>
      <c r="G26" s="57" t="n">
        <v>12</v>
      </c>
      <c r="H26" s="15"/>
    </row>
    <row r="27" customFormat="false" ht="13.8" hidden="false" customHeight="false" outlineLevel="0" collapsed="false">
      <c r="A27" s="54" t="s">
        <v>38</v>
      </c>
      <c r="B27" s="0"/>
      <c r="E27" s="0" t="n">
        <v>623000</v>
      </c>
      <c r="F27" s="15" t="s">
        <v>39</v>
      </c>
      <c r="G27" s="57" t="n">
        <v>90</v>
      </c>
      <c r="H27" s="15"/>
    </row>
    <row r="28" customFormat="false" ht="13.8" hidden="false" customHeight="false" outlineLevel="0" collapsed="false">
      <c r="B28" s="0"/>
      <c r="E28" s="0" t="n">
        <v>440000</v>
      </c>
      <c r="F28" s="15" t="s">
        <v>40</v>
      </c>
      <c r="G28" s="57"/>
      <c r="H28" s="15" t="n">
        <f aca="false">+G27+G26</f>
        <v>102</v>
      </c>
    </row>
    <row r="29" customFormat="false" ht="13.8" hidden="false" customHeight="false" outlineLevel="0" collapsed="false">
      <c r="A29" s="21" t="s">
        <v>12</v>
      </c>
      <c r="B29" s="31" t="n">
        <v>453000</v>
      </c>
    </row>
    <row r="30" customFormat="false" ht="13.8" hidden="false" customHeight="false" outlineLevel="0" collapsed="false">
      <c r="A30" s="33" t="s">
        <v>18</v>
      </c>
      <c r="B30" s="25" t="n">
        <v>454000</v>
      </c>
    </row>
    <row r="31" customFormat="false" ht="13.8" hidden="false" customHeight="false" outlineLevel="0" collapsed="false">
      <c r="A31" s="38" t="s">
        <v>20</v>
      </c>
      <c r="B31" s="40" t="n">
        <v>455000</v>
      </c>
      <c r="E31" s="58" t="s">
        <v>10</v>
      </c>
      <c r="F31" s="59" t="s">
        <v>41</v>
      </c>
    </row>
    <row r="32" customFormat="false" ht="13.8" hidden="false" customHeight="false" outlineLevel="0" collapsed="false">
      <c r="B32" s="0"/>
      <c r="D32" s="0" t="s">
        <v>3</v>
      </c>
    </row>
    <row r="33" customFormat="false" ht="13.8" hidden="false" customHeight="false" outlineLevel="0" collapsed="false">
      <c r="A33" s="54" t="s">
        <v>42</v>
      </c>
      <c r="B33" s="0"/>
    </row>
    <row r="34" customFormat="false" ht="13.8" hidden="false" customHeight="false" outlineLevel="0" collapsed="false"/>
    <row r="35" customFormat="false" ht="13.8" hidden="false" customHeight="false" outlineLevel="0" collapsed="false">
      <c r="A35" s="60" t="s">
        <v>19</v>
      </c>
      <c r="B35" s="46" t="n">
        <v>745000</v>
      </c>
    </row>
    <row r="1048576" customFormat="false" ht="12.8" hidden="false" customHeight="false" outlineLevel="0" collapsed="false"/>
  </sheetData>
  <mergeCells count="1">
    <mergeCell ref="A1:H1"/>
  </mergeCells>
  <printOptions headings="false" gridLines="false" gridLinesSet="true" horizontalCentered="false" verticalCentered="false"/>
  <pageMargins left="0.695138888888889" right="0.454861111111111" top="0.75" bottom="0.75" header="0.511805555555555" footer="0.3"/>
  <pageSetup paperSize="9" scale="9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&amp;CCESEP ASBL - COMPTABILITE - Florence DARVILLE et Eric VERMEERSCH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5" activeCellId="0" sqref="F25"/>
    </sheetView>
  </sheetViews>
  <sheetFormatPr defaultRowHeight="15" zeroHeight="false" outlineLevelRow="0" outlineLevelCol="0"/>
  <cols>
    <col collapsed="false" customWidth="true" hidden="false" outlineLevel="0" max="1025" min="1" style="0" width="10.6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2013-10-24T12:00:43Z</dcterms:created>
  <dc:creator>Eric Vermeersch</dc:creator>
  <dc:description/>
  <dc:language>fr-BE</dc:language>
  <cp:lastModifiedBy/>
  <dcterms:modified xsi:type="dcterms:W3CDTF">2020-11-25T15:07:19Z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